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Rach zysków 2013 2014" sheetId="1" r:id="rId1"/>
    <sheet name="Rach zysków 2012 2013" sheetId="2" r:id="rId2"/>
    <sheet name="Arkusz2" sheetId="3" r:id="rId3"/>
    <sheet name="Arkusz3" sheetId="4" r:id="rId4"/>
  </sheets>
  <definedNames>
    <definedName name="_xlnm.Print_Area" localSheetId="1">'Rach zysków 2012 2013'!$A$1:$G$45</definedName>
    <definedName name="_xlnm.Print_Area" localSheetId="0">'Rach zysków 2013 2014'!$A$1:$G$45</definedName>
  </definedNames>
  <calcPr fullCalcOnLoad="1"/>
</workbook>
</file>

<file path=xl/sharedStrings.xml><?xml version="1.0" encoding="utf-8"?>
<sst xmlns="http://schemas.openxmlformats.org/spreadsheetml/2006/main" count="172" uniqueCount="71">
  <si>
    <t>I</t>
  </si>
  <si>
    <t>II</t>
  </si>
  <si>
    <t>III</t>
  </si>
  <si>
    <t>IV</t>
  </si>
  <si>
    <t>Rachunek zysków i strat wariant porównawczy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</si>
  <si>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</si>
  <si>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</si>
  <si>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</si>
  <si>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</si>
  <si>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</si>
  <si>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</si>
  <si>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</si>
  <si>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</si>
  <si>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</si>
  <si>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</si>
  <si>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</si>
  <si>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</si>
  <si>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</si>
  <si>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Wartośc sprzedanych towarów i materiałów</t>
  </si>
  <si>
    <t>Pozostałe koszty rodzajowe</t>
  </si>
  <si>
    <t>VIII</t>
  </si>
  <si>
    <t>C</t>
  </si>
  <si>
    <t>D</t>
  </si>
  <si>
    <t>Pozostałe koszty operacyjne</t>
  </si>
  <si>
    <t>Inne przychody operacyjne</t>
  </si>
  <si>
    <t>E</t>
  </si>
  <si>
    <t>Inne koszty operacyjne</t>
  </si>
  <si>
    <t>F</t>
  </si>
  <si>
    <t>G</t>
  </si>
  <si>
    <t>Przychody finansowe</t>
  </si>
  <si>
    <t>Odsetki</t>
  </si>
  <si>
    <t>Inne</t>
  </si>
  <si>
    <t>H</t>
  </si>
  <si>
    <t>Koszty finansowe</t>
  </si>
  <si>
    <t>J</t>
  </si>
  <si>
    <t>Zyski nadzwyczajne</t>
  </si>
  <si>
    <t>Straty nadzwyczajne</t>
  </si>
  <si>
    <t>K</t>
  </si>
  <si>
    <t>L</t>
  </si>
  <si>
    <t>Podatek dochodowy</t>
  </si>
  <si>
    <t>M</t>
  </si>
  <si>
    <t>Pozostałe obowiązkowe zmniejszenia zysku (zwiększenia straty)</t>
  </si>
  <si>
    <t xml:space="preserve">N </t>
  </si>
  <si>
    <t>Pozostałe przychody operacyjne</t>
  </si>
  <si>
    <t>zatwierdził</t>
  </si>
  <si>
    <t>..............................</t>
  </si>
  <si>
    <t>Przychody netto ze sprzedaży produktów</t>
  </si>
  <si>
    <t>Strata ze zbycia niefinansowych aktywów trwałych</t>
  </si>
  <si>
    <t>Aktualizacja wartości aktywów niefinansowych</t>
  </si>
  <si>
    <t xml:space="preserve">Pozostałe dotacje i przychody  na działalność podstawową </t>
  </si>
  <si>
    <t xml:space="preserve">Dotacje </t>
  </si>
  <si>
    <t>V</t>
  </si>
  <si>
    <t>VI</t>
  </si>
  <si>
    <t>Zysk (strata) ze sprzedaży (A-B)</t>
  </si>
  <si>
    <t>Zysk (strata) z działalności operacyjnej (C+D-E)</t>
  </si>
  <si>
    <t>Zysk (strata ) z działalności gospodarczej (F+G-H)</t>
  </si>
  <si>
    <t>Wynik zdarzeń nadzwyczajnych (J.I - J.II)</t>
  </si>
  <si>
    <t>Zysk / strata brutto (I+-J)</t>
  </si>
  <si>
    <t>Zysk (strata)netto (K-L-M)</t>
  </si>
  <si>
    <t>Dotacje podmiotowe organizatora</t>
  </si>
  <si>
    <t>Zysk ze zbycia niefinansowych aktywów trwałych</t>
  </si>
  <si>
    <t>Gminna Biblioteka Publiczna                            w Rozdrażewie                                                  63-708 Rozdrażew, ul. Rynek 3</t>
  </si>
  <si>
    <t>za bieżacy  rok obrotowy 2012</t>
  </si>
  <si>
    <t>dane za poprzedni rok obrotowy 2013.</t>
  </si>
  <si>
    <t xml:space="preserve">   sporządził                                miejscowość i data</t>
  </si>
  <si>
    <r>
      <t xml:space="preserve">   .......................                       </t>
    </r>
    <r>
      <rPr>
        <b/>
        <sz val="10"/>
        <rFont val="Arial CE"/>
        <family val="2"/>
      </rPr>
      <t xml:space="preserve"> Rozdrażew, dnia 2014-02-25                   </t>
    </r>
  </si>
  <si>
    <t>dane za poprzedni rok obrotowy 2012</t>
  </si>
  <si>
    <t>za bieżacy  rok obrotowy 2013</t>
  </si>
  <si>
    <t>dane za poprzedni rok obrotowy 2013</t>
  </si>
  <si>
    <t>za bieżacy  rok obrotowy 2014</t>
  </si>
  <si>
    <r>
      <t xml:space="preserve">   .......................                       </t>
    </r>
    <r>
      <rPr>
        <b/>
        <sz val="10"/>
        <rFont val="Arial CE"/>
        <family val="2"/>
      </rPr>
      <t xml:space="preserve"> Rozdrażew, dnia 2015-02-27              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</si>
</sst>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justify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justify" wrapText="1"/>
    </xf>
    <xf numFmtId="43" fontId="0" fillId="0" borderId="10" xfId="42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vertical="justify"/>
    </xf>
    <xf numFmtId="4" fontId="0" fillId="0" borderId="10" xfId="0" applyNumberFormat="1" applyBorder="1" applyAlignment="1">
      <alignment vertical="justify"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justify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zoomScalePageLayoutView="0" workbookViewId="0" topLeftCell="A25">
      <selection activeCell="D5" sqref="D5"/>
    </sheetView>
  </sheetViews>
  <sheetFormatPr defaultColWidth="9.00390625" defaultRowHeight="12.75"/>
  <cols>
    <col min="1" max="1" width="3.25390625" style="0" customWidth="1"/>
    <col min="2" max="2" width="37.00390625" style="0" customWidth="1"/>
    <col min="3" max="3" width="20.875" style="0" customWidth="1"/>
    <col min="4" max="4" width="24.75390625" style="0" customWidth="1"/>
    <col min="5" max="5" width="3.375" style="0" customWidth="1"/>
    <col min="6" max="6" width="0.2421875" style="0" customWidth="1"/>
    <col min="7" max="7" width="0.2421875" style="0" hidden="1" customWidth="1"/>
    <col min="8" max="8" width="9.125" style="0" hidden="1" customWidth="1"/>
    <col min="9" max="9" width="0.37109375" style="0" hidden="1" customWidth="1"/>
    <col min="10" max="10" width="9.125" style="0" hidden="1" customWidth="1"/>
  </cols>
  <sheetData>
    <row r="1" spans="1:4" ht="42.75" customHeight="1">
      <c r="A1" s="7"/>
      <c r="B1" s="11" t="s">
        <v>61</v>
      </c>
      <c r="C1" s="18" t="s">
        <v>4</v>
      </c>
      <c r="D1" s="18"/>
    </row>
    <row r="2" spans="1:15" ht="26.25" customHeight="1">
      <c r="A2" s="8"/>
      <c r="B2" s="8"/>
      <c r="C2" s="3" t="s">
        <v>68</v>
      </c>
      <c r="D2" s="2" t="s">
        <v>69</v>
      </c>
      <c r="N2" s="2" t="s">
        <v>62</v>
      </c>
      <c r="O2" s="3" t="s">
        <v>63</v>
      </c>
    </row>
    <row r="3" spans="1:4" ht="27.75" customHeight="1">
      <c r="A3" s="9"/>
      <c r="B3" s="10"/>
      <c r="C3" s="12">
        <f>SUM(C4:C8)</f>
        <v>164842.54</v>
      </c>
      <c r="D3" s="12">
        <f>SUM(D4:D8)</f>
        <v>193006.35</v>
      </c>
    </row>
    <row r="4" spans="1:4" ht="19.5" customHeight="1">
      <c r="A4" s="1" t="s">
        <v>0</v>
      </c>
      <c r="B4" s="3" t="s">
        <v>46</v>
      </c>
      <c r="C4" s="13">
        <v>5246.6</v>
      </c>
      <c r="D4" s="13">
        <f>380+13.8+1180.4</f>
        <v>1574.2</v>
      </c>
    </row>
    <row r="5" spans="1:4" ht="33.75" customHeight="1">
      <c r="A5" s="1" t="s">
        <v>1</v>
      </c>
      <c r="B5" s="3" t="s">
        <v>5</v>
      </c>
      <c r="C5" s="13"/>
      <c r="D5" s="13"/>
    </row>
    <row r="6" spans="1:4" ht="24.75" customHeight="1">
      <c r="A6" s="1" t="s">
        <v>3</v>
      </c>
      <c r="B6" s="3" t="s">
        <v>6</v>
      </c>
      <c r="C6" s="13"/>
      <c r="D6" s="13"/>
    </row>
    <row r="7" spans="1:4" ht="17.25" customHeight="1">
      <c r="A7" s="1" t="s">
        <v>51</v>
      </c>
      <c r="B7" s="3" t="s">
        <v>59</v>
      </c>
      <c r="C7" s="13">
        <v>155078.94</v>
      </c>
      <c r="D7" s="13">
        <v>169212.15</v>
      </c>
    </row>
    <row r="8" spans="1:4" ht="24" customHeight="1">
      <c r="A8" s="1" t="s">
        <v>52</v>
      </c>
      <c r="B8" s="3" t="s">
        <v>49</v>
      </c>
      <c r="C8" s="13">
        <v>4517</v>
      </c>
      <c r="D8" s="13">
        <f>5520+16700</f>
        <v>22220</v>
      </c>
    </row>
    <row r="9" spans="1:4" ht="17.25" customHeight="1">
      <c r="A9" s="5" t="s">
        <v>7</v>
      </c>
      <c r="B9" s="6" t="s">
        <v>8</v>
      </c>
      <c r="C9" s="12">
        <f>SUM(C10:C17)</f>
        <v>187522.72999999998</v>
      </c>
      <c r="D9" s="12">
        <f>SUM(D10:D17)</f>
        <v>191622.22999999998</v>
      </c>
    </row>
    <row r="10" spans="1:4" ht="12.75">
      <c r="A10" s="1" t="s">
        <v>0</v>
      </c>
      <c r="B10" s="3" t="s">
        <v>9</v>
      </c>
      <c r="C10" s="13">
        <v>898</v>
      </c>
      <c r="D10" s="13">
        <v>898</v>
      </c>
    </row>
    <row r="11" spans="1:4" ht="12.75">
      <c r="A11" s="1" t="s">
        <v>1</v>
      </c>
      <c r="B11" s="3" t="s">
        <v>10</v>
      </c>
      <c r="C11" s="13">
        <v>39289.87</v>
      </c>
      <c r="D11" s="13">
        <v>39063.06</v>
      </c>
    </row>
    <row r="12" spans="1:4" ht="12.75">
      <c r="A12" s="1" t="s">
        <v>2</v>
      </c>
      <c r="B12" s="3" t="s">
        <v>11</v>
      </c>
      <c r="C12" s="13">
        <v>23200.62</v>
      </c>
      <c r="D12" s="13">
        <v>18463.71</v>
      </c>
    </row>
    <row r="13" spans="1:4" ht="12.75">
      <c r="A13" s="1" t="s">
        <v>3</v>
      </c>
      <c r="B13" s="3" t="s">
        <v>12</v>
      </c>
      <c r="C13" s="13">
        <v>620.36</v>
      </c>
      <c r="D13" s="13">
        <v>847.5</v>
      </c>
    </row>
    <row r="14" spans="1:4" ht="12.75">
      <c r="A14" s="1" t="s">
        <v>13</v>
      </c>
      <c r="B14" s="3" t="s">
        <v>14</v>
      </c>
      <c r="C14" s="13">
        <v>98890.65</v>
      </c>
      <c r="D14" s="13">
        <v>108704.53</v>
      </c>
    </row>
    <row r="15" spans="1:4" ht="25.5">
      <c r="A15" s="1" t="s">
        <v>15</v>
      </c>
      <c r="B15" s="3" t="s">
        <v>16</v>
      </c>
      <c r="C15" s="13">
        <v>19958.27</v>
      </c>
      <c r="D15" s="13">
        <f>16574.51+1564.77+90+1810</f>
        <v>20039.28</v>
      </c>
    </row>
    <row r="16" spans="1:4" ht="12.75">
      <c r="A16" s="1" t="s">
        <v>17</v>
      </c>
      <c r="B16" s="3" t="s">
        <v>19</v>
      </c>
      <c r="C16" s="13">
        <v>4664.96</v>
      </c>
      <c r="D16" s="13">
        <f>551.9+3054.25</f>
        <v>3606.15</v>
      </c>
    </row>
    <row r="17" spans="1:4" ht="17.25" customHeight="1">
      <c r="A17" s="1" t="s">
        <v>20</v>
      </c>
      <c r="B17" s="3" t="s">
        <v>18</v>
      </c>
      <c r="C17" s="13"/>
      <c r="D17" s="13"/>
    </row>
    <row r="18" spans="1:4" ht="17.25" customHeight="1">
      <c r="A18" s="5" t="s">
        <v>21</v>
      </c>
      <c r="B18" s="6" t="s">
        <v>53</v>
      </c>
      <c r="C18" s="12">
        <f>C3-C9</f>
        <v>-22680.189999999973</v>
      </c>
      <c r="D18" s="12">
        <f>D3-D9</f>
        <v>1384.1200000000244</v>
      </c>
    </row>
    <row r="19" spans="1:4" ht="14.25" customHeight="1">
      <c r="A19" s="5" t="s">
        <v>22</v>
      </c>
      <c r="B19" s="6" t="s">
        <v>43</v>
      </c>
      <c r="C19" s="12">
        <f>SUM(C20:C22)</f>
        <v>0</v>
      </c>
      <c r="D19" s="12">
        <f>SUM(D20:D22)</f>
        <v>0</v>
      </c>
    </row>
    <row r="20" spans="1:4" ht="23.25" customHeight="1">
      <c r="A20" s="1" t="s">
        <v>0</v>
      </c>
      <c r="B20" s="3" t="s">
        <v>60</v>
      </c>
      <c r="C20" s="13"/>
      <c r="D20" s="13"/>
    </row>
    <row r="21" spans="1:4" ht="12.75">
      <c r="A21" s="1" t="s">
        <v>1</v>
      </c>
      <c r="B21" s="3" t="s">
        <v>50</v>
      </c>
      <c r="C21" s="13"/>
      <c r="D21" s="13"/>
    </row>
    <row r="22" spans="1:4" ht="12.75">
      <c r="A22" s="1" t="s">
        <v>2</v>
      </c>
      <c r="B22" s="3" t="s">
        <v>24</v>
      </c>
      <c r="C22" s="13"/>
      <c r="D22" s="13"/>
    </row>
    <row r="23" spans="1:4" ht="12" customHeight="1">
      <c r="A23" s="5" t="s">
        <v>25</v>
      </c>
      <c r="B23" s="6" t="s">
        <v>23</v>
      </c>
      <c r="C23" s="12">
        <f>SUM(C24:C26)</f>
        <v>0</v>
      </c>
      <c r="D23" s="12">
        <f>SUM(D24:D26)</f>
        <v>0</v>
      </c>
    </row>
    <row r="24" spans="1:4" ht="25.5">
      <c r="A24" s="1" t="s">
        <v>0</v>
      </c>
      <c r="B24" s="3" t="s">
        <v>47</v>
      </c>
      <c r="C24" s="13"/>
      <c r="D24" s="13"/>
    </row>
    <row r="25" spans="1:4" ht="25.5">
      <c r="A25" s="1" t="s">
        <v>1</v>
      </c>
      <c r="B25" s="3" t="s">
        <v>48</v>
      </c>
      <c r="C25" s="13"/>
      <c r="D25" s="13"/>
    </row>
    <row r="26" spans="1:4" ht="12.75">
      <c r="A26" s="1" t="s">
        <v>2</v>
      </c>
      <c r="B26" s="3" t="s">
        <v>26</v>
      </c>
      <c r="C26" s="13"/>
      <c r="D26" s="13"/>
    </row>
    <row r="27" spans="1:4" ht="25.5">
      <c r="A27" s="5" t="s">
        <v>27</v>
      </c>
      <c r="B27" s="6" t="s">
        <v>54</v>
      </c>
      <c r="C27" s="12">
        <f>C18+C19-C23</f>
        <v>-22680.189999999973</v>
      </c>
      <c r="D27" s="12">
        <f>D18+D19-D23</f>
        <v>1384.1200000000244</v>
      </c>
    </row>
    <row r="28" spans="1:4" ht="12.75">
      <c r="A28" s="5" t="s">
        <v>28</v>
      </c>
      <c r="B28" s="6" t="s">
        <v>29</v>
      </c>
      <c r="C28" s="12">
        <f>SUM(C29:C30)</f>
        <v>192.84</v>
      </c>
      <c r="D28" s="12">
        <f>SUM(D29:D30)</f>
        <v>223.34</v>
      </c>
    </row>
    <row r="29" spans="1:4" ht="12.75">
      <c r="A29" s="1" t="s">
        <v>1</v>
      </c>
      <c r="B29" s="3" t="s">
        <v>30</v>
      </c>
      <c r="C29" s="13">
        <v>192.84</v>
      </c>
      <c r="D29" s="13">
        <v>223.34</v>
      </c>
    </row>
    <row r="30" spans="1:4" ht="12.75">
      <c r="A30" s="1" t="s">
        <v>3</v>
      </c>
      <c r="B30" s="3" t="s">
        <v>31</v>
      </c>
      <c r="C30" s="13"/>
      <c r="D30" s="13"/>
    </row>
    <row r="31" spans="1:4" ht="12.75">
      <c r="A31" s="5" t="s">
        <v>32</v>
      </c>
      <c r="B31" s="6" t="s">
        <v>33</v>
      </c>
      <c r="C31" s="14">
        <f>SUM(C32:C33)</f>
        <v>0</v>
      </c>
      <c r="D31" s="14">
        <f>SUM(D32:D33)</f>
        <v>0</v>
      </c>
    </row>
    <row r="32" spans="1:4" ht="12.75">
      <c r="A32" s="1" t="s">
        <v>0</v>
      </c>
      <c r="B32" s="3" t="s">
        <v>30</v>
      </c>
      <c r="C32" s="15"/>
      <c r="D32" s="15"/>
    </row>
    <row r="33" spans="1:4" ht="12.75">
      <c r="A33" s="1" t="s">
        <v>1</v>
      </c>
      <c r="B33" s="3" t="s">
        <v>31</v>
      </c>
      <c r="C33" s="15"/>
      <c r="D33" s="15"/>
    </row>
    <row r="34" spans="1:4" ht="25.5">
      <c r="A34" s="5" t="s">
        <v>0</v>
      </c>
      <c r="B34" s="6" t="s">
        <v>55</v>
      </c>
      <c r="C34" s="14">
        <f>C27+C28-C31</f>
        <v>-22487.349999999973</v>
      </c>
      <c r="D34" s="14">
        <f>D27+D28-D31</f>
        <v>1607.4600000000244</v>
      </c>
    </row>
    <row r="35" spans="1:4" ht="23.25" customHeight="1">
      <c r="A35" s="5" t="s">
        <v>34</v>
      </c>
      <c r="B35" s="6" t="s">
        <v>56</v>
      </c>
      <c r="C35" s="14">
        <f>C36-C37</f>
        <v>0</v>
      </c>
      <c r="D35" s="14">
        <f>D36-D37</f>
        <v>0</v>
      </c>
    </row>
    <row r="36" spans="1:4" ht="12.75">
      <c r="A36" s="1" t="s">
        <v>0</v>
      </c>
      <c r="B36" s="3" t="s">
        <v>35</v>
      </c>
      <c r="C36" s="15"/>
      <c r="D36" s="15"/>
    </row>
    <row r="37" spans="1:4" ht="12.75">
      <c r="A37" s="1" t="s">
        <v>1</v>
      </c>
      <c r="B37" s="3" t="s">
        <v>36</v>
      </c>
      <c r="C37" s="15"/>
      <c r="D37" s="15"/>
    </row>
    <row r="38" spans="1:4" ht="12.75">
      <c r="A38" s="5" t="s">
        <v>37</v>
      </c>
      <c r="B38" s="6" t="s">
        <v>57</v>
      </c>
      <c r="C38" s="14">
        <f>C34+C35</f>
        <v>-22487.349999999973</v>
      </c>
      <c r="D38" s="14">
        <f>D34+D35</f>
        <v>1607.4600000000244</v>
      </c>
    </row>
    <row r="39" spans="1:4" ht="12.75">
      <c r="A39" s="5" t="s">
        <v>38</v>
      </c>
      <c r="B39" s="6" t="s">
        <v>39</v>
      </c>
      <c r="C39" s="16"/>
      <c r="D39" s="16"/>
    </row>
    <row r="40" spans="1:4" ht="29.25" customHeight="1">
      <c r="A40" s="5" t="s">
        <v>40</v>
      </c>
      <c r="B40" s="6" t="s">
        <v>41</v>
      </c>
      <c r="C40" s="16"/>
      <c r="D40" s="16"/>
    </row>
    <row r="41" spans="1:4" ht="12.75">
      <c r="A41" s="5" t="s">
        <v>42</v>
      </c>
      <c r="B41" s="6" t="s">
        <v>58</v>
      </c>
      <c r="C41" s="14">
        <f>C38-C39-C40</f>
        <v>-22487.349999999973</v>
      </c>
      <c r="D41" s="14">
        <f>D38-D39-D40</f>
        <v>1607.4600000000244</v>
      </c>
    </row>
    <row r="44" spans="1:4" ht="12.75">
      <c r="A44" s="4" t="s">
        <v>70</v>
      </c>
      <c r="B44" s="17"/>
      <c r="C44" s="17"/>
      <c r="D44" t="s">
        <v>45</v>
      </c>
    </row>
    <row r="45" spans="1:4" ht="12.75">
      <c r="A45" s="4" t="s">
        <v>64</v>
      </c>
      <c r="D45" t="s">
        <v>44</v>
      </c>
    </row>
  </sheetData>
  <sheetProtection/>
  <mergeCells count="1">
    <mergeCell ref="C1:D1"/>
  </mergeCells>
  <printOptions/>
  <pageMargins left="0.24" right="0.24" top="0.49" bottom="0.54" header="0.5" footer="0.5"/>
  <pageSetup horizontalDpi="600" verticalDpi="600" orientation="portrait" paperSize="9" scale="95" r:id="rId1"/>
  <colBreaks count="1" manualBreakCount="1">
    <brk id="5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3.25390625" style="0" customWidth="1"/>
    <col min="2" max="2" width="37.00390625" style="0" customWidth="1"/>
    <col min="3" max="3" width="20.875" style="0" customWidth="1"/>
    <col min="4" max="4" width="24.75390625" style="0" customWidth="1"/>
    <col min="5" max="5" width="3.375" style="0" customWidth="1"/>
    <col min="6" max="6" width="0.2421875" style="0" customWidth="1"/>
    <col min="7" max="7" width="0.2421875" style="0" hidden="1" customWidth="1"/>
    <col min="8" max="8" width="9.125" style="0" hidden="1" customWidth="1"/>
    <col min="9" max="9" width="0.37109375" style="0" hidden="1" customWidth="1"/>
    <col min="10" max="10" width="9.125" style="0" hidden="1" customWidth="1"/>
  </cols>
  <sheetData>
    <row r="1" spans="1:4" ht="42.75" customHeight="1">
      <c r="A1" s="7"/>
      <c r="B1" s="11" t="s">
        <v>61</v>
      </c>
      <c r="C1" s="18" t="s">
        <v>4</v>
      </c>
      <c r="D1" s="18"/>
    </row>
    <row r="2" spans="1:15" ht="26.25" customHeight="1">
      <c r="A2" s="8"/>
      <c r="B2" s="8"/>
      <c r="C2" s="3" t="s">
        <v>66</v>
      </c>
      <c r="D2" s="2" t="s">
        <v>67</v>
      </c>
      <c r="N2" s="2" t="s">
        <v>62</v>
      </c>
      <c r="O2" s="3" t="s">
        <v>63</v>
      </c>
    </row>
    <row r="3" spans="1:4" ht="27.75" customHeight="1">
      <c r="A3" s="9"/>
      <c r="B3" s="10"/>
      <c r="C3" s="12">
        <f>SUM(C4:C8)</f>
        <v>184480.9</v>
      </c>
      <c r="D3" s="12">
        <f>SUM(D4:D8)</f>
        <v>164842.54</v>
      </c>
    </row>
    <row r="4" spans="1:4" ht="19.5" customHeight="1">
      <c r="A4" s="1" t="s">
        <v>0</v>
      </c>
      <c r="B4" s="3" t="s">
        <v>46</v>
      </c>
      <c r="C4" s="13">
        <v>184480.9</v>
      </c>
      <c r="D4" s="13">
        <f>3935+149.6+1162</f>
        <v>5246.6</v>
      </c>
    </row>
    <row r="5" spans="1:4" ht="33.75" customHeight="1">
      <c r="A5" s="1" t="s">
        <v>1</v>
      </c>
      <c r="B5" s="3" t="s">
        <v>5</v>
      </c>
      <c r="C5" s="13"/>
      <c r="D5" s="13"/>
    </row>
    <row r="6" spans="1:4" ht="24.75" customHeight="1">
      <c r="A6" s="1" t="s">
        <v>3</v>
      </c>
      <c r="B6" s="3" t="s">
        <v>6</v>
      </c>
      <c r="C6" s="13"/>
      <c r="D6" s="13"/>
    </row>
    <row r="7" spans="1:4" ht="17.25" customHeight="1">
      <c r="A7" s="1" t="s">
        <v>51</v>
      </c>
      <c r="B7" s="3" t="s">
        <v>59</v>
      </c>
      <c r="C7" s="13"/>
      <c r="D7" s="13">
        <f>158451-3372.06</f>
        <v>155078.94</v>
      </c>
    </row>
    <row r="8" spans="1:4" ht="24" customHeight="1">
      <c r="A8" s="1" t="s">
        <v>52</v>
      </c>
      <c r="B8" s="3" t="s">
        <v>49</v>
      </c>
      <c r="C8" s="13"/>
      <c r="D8" s="13">
        <f>4517</f>
        <v>4517</v>
      </c>
    </row>
    <row r="9" spans="1:4" ht="17.25" customHeight="1">
      <c r="A9" s="5" t="s">
        <v>7</v>
      </c>
      <c r="B9" s="6" t="s">
        <v>8</v>
      </c>
      <c r="C9" s="12">
        <f>SUM(C10:C17)</f>
        <v>170405.88</v>
      </c>
      <c r="D9" s="12">
        <f>SUM(D10:D17)</f>
        <v>187522.72999999998</v>
      </c>
    </row>
    <row r="10" spans="1:4" ht="12.75">
      <c r="A10" s="1" t="s">
        <v>0</v>
      </c>
      <c r="B10" s="3" t="s">
        <v>9</v>
      </c>
      <c r="C10" s="13">
        <v>898</v>
      </c>
      <c r="D10" s="13">
        <v>898</v>
      </c>
    </row>
    <row r="11" spans="1:4" ht="12.75">
      <c r="A11" s="1" t="s">
        <v>1</v>
      </c>
      <c r="B11" s="3" t="s">
        <v>10</v>
      </c>
      <c r="C11" s="13">
        <v>36119.46</v>
      </c>
      <c r="D11" s="13">
        <v>39289.87</v>
      </c>
    </row>
    <row r="12" spans="1:4" ht="12.75">
      <c r="A12" s="1" t="s">
        <v>2</v>
      </c>
      <c r="B12" s="3" t="s">
        <v>11</v>
      </c>
      <c r="C12" s="13">
        <v>16125.45</v>
      </c>
      <c r="D12" s="13">
        <v>23200.62</v>
      </c>
    </row>
    <row r="13" spans="1:4" ht="12.75">
      <c r="A13" s="1" t="s">
        <v>3</v>
      </c>
      <c r="B13" s="3" t="s">
        <v>12</v>
      </c>
      <c r="C13" s="13"/>
      <c r="D13" s="13">
        <v>620.36</v>
      </c>
    </row>
    <row r="14" spans="1:4" ht="12.75">
      <c r="A14" s="1" t="s">
        <v>13</v>
      </c>
      <c r="B14" s="3" t="s">
        <v>14</v>
      </c>
      <c r="C14" s="13">
        <v>94205.47</v>
      </c>
      <c r="D14" s="13">
        <v>98890.65</v>
      </c>
    </row>
    <row r="15" spans="1:4" ht="25.5">
      <c r="A15" s="1" t="s">
        <v>15</v>
      </c>
      <c r="B15" s="3" t="s">
        <v>16</v>
      </c>
      <c r="C15" s="13">
        <v>20158.65</v>
      </c>
      <c r="D15" s="13">
        <v>19958.27</v>
      </c>
    </row>
    <row r="16" spans="1:4" ht="12.75">
      <c r="A16" s="1" t="s">
        <v>17</v>
      </c>
      <c r="B16" s="3" t="s">
        <v>19</v>
      </c>
      <c r="C16" s="13">
        <v>2898.85</v>
      </c>
      <c r="D16" s="13">
        <f>1747.45+2917.51</f>
        <v>4664.96</v>
      </c>
    </row>
    <row r="17" spans="1:4" ht="17.25" customHeight="1">
      <c r="A17" s="1" t="s">
        <v>20</v>
      </c>
      <c r="B17" s="3" t="s">
        <v>18</v>
      </c>
      <c r="C17" s="13"/>
      <c r="D17" s="13"/>
    </row>
    <row r="18" spans="1:4" ht="17.25" customHeight="1">
      <c r="A18" s="5" t="s">
        <v>21</v>
      </c>
      <c r="B18" s="6" t="s">
        <v>53</v>
      </c>
      <c r="C18" s="12">
        <f>C3-C9</f>
        <v>14075.01999999999</v>
      </c>
      <c r="D18" s="12">
        <f>D3-D9</f>
        <v>-22680.189999999973</v>
      </c>
    </row>
    <row r="19" spans="1:4" ht="14.25" customHeight="1">
      <c r="A19" s="5" t="s">
        <v>22</v>
      </c>
      <c r="B19" s="6" t="s">
        <v>43</v>
      </c>
      <c r="C19" s="12">
        <f>SUM(C20:C22)</f>
        <v>141.4</v>
      </c>
      <c r="D19" s="12">
        <f>SUM(D20:D22)</f>
        <v>0</v>
      </c>
    </row>
    <row r="20" spans="1:4" ht="23.25" customHeight="1">
      <c r="A20" s="1" t="s">
        <v>0</v>
      </c>
      <c r="B20" s="3" t="s">
        <v>60</v>
      </c>
      <c r="C20" s="13"/>
      <c r="D20" s="13"/>
    </row>
    <row r="21" spans="1:4" ht="12.75">
      <c r="A21" s="1" t="s">
        <v>1</v>
      </c>
      <c r="B21" s="3" t="s">
        <v>50</v>
      </c>
      <c r="C21" s="13"/>
      <c r="D21" s="13"/>
    </row>
    <row r="22" spans="1:4" ht="12.75">
      <c r="A22" s="1" t="s">
        <v>2</v>
      </c>
      <c r="B22" s="3" t="s">
        <v>24</v>
      </c>
      <c r="C22" s="13">
        <v>141.4</v>
      </c>
      <c r="D22" s="13"/>
    </row>
    <row r="23" spans="1:4" ht="12" customHeight="1">
      <c r="A23" s="5" t="s">
        <v>25</v>
      </c>
      <c r="B23" s="6" t="s">
        <v>23</v>
      </c>
      <c r="C23" s="12">
        <f>SUM(C24:C26)</f>
        <v>0</v>
      </c>
      <c r="D23" s="12">
        <f>SUM(D24:D26)</f>
        <v>0</v>
      </c>
    </row>
    <row r="24" spans="1:4" ht="25.5">
      <c r="A24" s="1" t="s">
        <v>0</v>
      </c>
      <c r="B24" s="3" t="s">
        <v>47</v>
      </c>
      <c r="C24" s="13"/>
      <c r="D24" s="13"/>
    </row>
    <row r="25" spans="1:4" ht="25.5">
      <c r="A25" s="1" t="s">
        <v>1</v>
      </c>
      <c r="B25" s="3" t="s">
        <v>48</v>
      </c>
      <c r="C25" s="13"/>
      <c r="D25" s="13"/>
    </row>
    <row r="26" spans="1:4" ht="12.75">
      <c r="A26" s="1" t="s">
        <v>2</v>
      </c>
      <c r="B26" s="3" t="s">
        <v>26</v>
      </c>
      <c r="C26" s="13"/>
      <c r="D26" s="13"/>
    </row>
    <row r="27" spans="1:4" ht="25.5">
      <c r="A27" s="5" t="s">
        <v>27</v>
      </c>
      <c r="B27" s="6" t="s">
        <v>54</v>
      </c>
      <c r="C27" s="12">
        <f>C18+C19-C23</f>
        <v>14216.41999999999</v>
      </c>
      <c r="D27" s="12">
        <f>D18+D19-D23</f>
        <v>-22680.189999999973</v>
      </c>
    </row>
    <row r="28" spans="1:4" ht="12.75">
      <c r="A28" s="5" t="s">
        <v>28</v>
      </c>
      <c r="B28" s="6" t="s">
        <v>29</v>
      </c>
      <c r="C28" s="12">
        <f>SUM(C29:C30)</f>
        <v>445.48</v>
      </c>
      <c r="D28" s="12">
        <f>SUM(D29:D30)</f>
        <v>192.84</v>
      </c>
    </row>
    <row r="29" spans="1:4" ht="12.75">
      <c r="A29" s="1" t="s">
        <v>1</v>
      </c>
      <c r="B29" s="3" t="s">
        <v>30</v>
      </c>
      <c r="C29" s="13">
        <v>445.48</v>
      </c>
      <c r="D29" s="13">
        <v>192.84</v>
      </c>
    </row>
    <row r="30" spans="1:4" ht="12.75">
      <c r="A30" s="1" t="s">
        <v>3</v>
      </c>
      <c r="B30" s="3" t="s">
        <v>31</v>
      </c>
      <c r="C30" s="13"/>
      <c r="D30" s="13"/>
    </row>
    <row r="31" spans="1:4" ht="12.75">
      <c r="A31" s="5" t="s">
        <v>32</v>
      </c>
      <c r="B31" s="6" t="s">
        <v>33</v>
      </c>
      <c r="C31" s="14">
        <f>SUM(C32:C33)</f>
        <v>0</v>
      </c>
      <c r="D31" s="14">
        <f>SUM(D32:D33)</f>
        <v>0</v>
      </c>
    </row>
    <row r="32" spans="1:4" ht="12.75">
      <c r="A32" s="1" t="s">
        <v>0</v>
      </c>
      <c r="B32" s="3" t="s">
        <v>30</v>
      </c>
      <c r="C32" s="15"/>
      <c r="D32" s="15"/>
    </row>
    <row r="33" spans="1:4" ht="12.75">
      <c r="A33" s="1" t="s">
        <v>1</v>
      </c>
      <c r="B33" s="3" t="s">
        <v>31</v>
      </c>
      <c r="C33" s="15"/>
      <c r="D33" s="15"/>
    </row>
    <row r="34" spans="1:4" ht="25.5">
      <c r="A34" s="5" t="s">
        <v>0</v>
      </c>
      <c r="B34" s="6" t="s">
        <v>55</v>
      </c>
      <c r="C34" s="14">
        <f>C27+C28-C31</f>
        <v>14661.899999999989</v>
      </c>
      <c r="D34" s="14">
        <f>D27+D28-D31</f>
        <v>-22487.349999999973</v>
      </c>
    </row>
    <row r="35" spans="1:4" ht="23.25" customHeight="1">
      <c r="A35" s="5" t="s">
        <v>34</v>
      </c>
      <c r="B35" s="6" t="s">
        <v>56</v>
      </c>
      <c r="C35" s="14">
        <f>C36-C37</f>
        <v>0</v>
      </c>
      <c r="D35" s="14">
        <f>D36-D37</f>
        <v>0</v>
      </c>
    </row>
    <row r="36" spans="1:4" ht="12.75">
      <c r="A36" s="1" t="s">
        <v>0</v>
      </c>
      <c r="B36" s="3" t="s">
        <v>35</v>
      </c>
      <c r="C36" s="15"/>
      <c r="D36" s="15"/>
    </row>
    <row r="37" spans="1:4" ht="12.75">
      <c r="A37" s="1" t="s">
        <v>1</v>
      </c>
      <c r="B37" s="3" t="s">
        <v>36</v>
      </c>
      <c r="C37" s="15"/>
      <c r="D37" s="15"/>
    </row>
    <row r="38" spans="1:4" ht="12.75">
      <c r="A38" s="5" t="s">
        <v>37</v>
      </c>
      <c r="B38" s="6" t="s">
        <v>57</v>
      </c>
      <c r="C38" s="14">
        <f>C34+C35</f>
        <v>14661.899999999989</v>
      </c>
      <c r="D38" s="14">
        <f>D34+D35</f>
        <v>-22487.349999999973</v>
      </c>
    </row>
    <row r="39" spans="1:4" ht="12.75">
      <c r="A39" s="5" t="s">
        <v>38</v>
      </c>
      <c r="B39" s="6" t="s">
        <v>39</v>
      </c>
      <c r="C39" s="16"/>
      <c r="D39" s="16"/>
    </row>
    <row r="40" spans="1:4" ht="29.25" customHeight="1">
      <c r="A40" s="5" t="s">
        <v>40</v>
      </c>
      <c r="B40" s="6" t="s">
        <v>41</v>
      </c>
      <c r="C40" s="16"/>
      <c r="D40" s="16"/>
    </row>
    <row r="41" spans="1:4" ht="12.75">
      <c r="A41" s="5" t="s">
        <v>42</v>
      </c>
      <c r="B41" s="6" t="s">
        <v>58</v>
      </c>
      <c r="C41" s="14">
        <f>C38-C39-C40</f>
        <v>14661.899999999989</v>
      </c>
      <c r="D41" s="14">
        <f>D38-D39-D40</f>
        <v>-22487.349999999973</v>
      </c>
    </row>
    <row r="44" spans="1:4" ht="12.75">
      <c r="A44" s="4" t="s">
        <v>65</v>
      </c>
      <c r="B44" s="17"/>
      <c r="C44" s="17"/>
      <c r="D44" t="s">
        <v>45</v>
      </c>
    </row>
    <row r="45" spans="1:4" ht="12.75">
      <c r="A45" s="4" t="s">
        <v>64</v>
      </c>
      <c r="D45" t="s">
        <v>44</v>
      </c>
    </row>
  </sheetData>
  <sheetProtection/>
  <mergeCells count="1">
    <mergeCell ref="C1:D1"/>
  </mergeCells>
  <printOptions/>
  <pageMargins left="0.24" right="0.24" top="0.49" bottom="0.54" header="0.5" footer="0.5"/>
  <pageSetup horizontalDpi="600" verticalDpi="600" orientation="portrait" paperSize="9" scale="95" r:id="rId1"/>
  <colBreaks count="1" manualBreakCount="1">
    <brk id="5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oem</cp:lastModifiedBy>
  <cp:lastPrinted>2015-02-27T07:47:23Z</cp:lastPrinted>
  <dcterms:created xsi:type="dcterms:W3CDTF">2001-12-14T14:37:02Z</dcterms:created>
  <dcterms:modified xsi:type="dcterms:W3CDTF">2015-02-27T07:59:53Z</dcterms:modified>
  <cp:category/>
  <cp:version/>
  <cp:contentType/>
  <cp:contentStatus/>
</cp:coreProperties>
</file>